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heathermelton/Desktop/"/>
    </mc:Choice>
  </mc:AlternateContent>
  <xr:revisionPtr revIDLastSave="0" documentId="8_{BA92AF64-BA98-C44F-BB7A-1F7A3BEC5946}" xr6:coauthVersionLast="45" xr6:coauthVersionMax="45" xr10:uidLastSave="{00000000-0000-0000-0000-000000000000}"/>
  <bookViews>
    <workbookView xWindow="0" yWindow="460" windowWidth="19220" windowHeight="20540" xr2:uid="{7D119A9E-D886-CB47-8E25-5F4B4C313856}"/>
  </bookViews>
  <sheets>
    <sheet name="Diocese of AZ" sheetId="2" r:id="rId1"/>
  </sheets>
  <definedNames>
    <definedName name="_xlnm.Print_Area" localSheetId="0">'Diocese of AZ'!$A$1:$F$41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2" l="1"/>
  <c r="E27" i="2"/>
  <c r="E26" i="2" l="1"/>
  <c r="E40" i="2" l="1"/>
  <c r="E39" i="2"/>
  <c r="E38" i="2"/>
  <c r="E25" i="2" l="1"/>
  <c r="E24" i="2"/>
  <c r="E31" i="2" l="1"/>
  <c r="E12" i="2" l="1"/>
  <c r="E20" i="2" l="1"/>
  <c r="E21" i="2"/>
  <c r="E22" i="2"/>
  <c r="E23" i="2"/>
  <c r="E19" i="2"/>
  <c r="E16" i="2"/>
  <c r="E17" i="2"/>
  <c r="E8" i="2"/>
  <c r="E13" i="2"/>
  <c r="E11" i="2"/>
  <c r="E15" i="2"/>
  <c r="E32" i="2" s="1"/>
  <c r="E10" i="2"/>
  <c r="E9" i="2"/>
  <c r="E7" i="2"/>
  <c r="E14" i="2"/>
  <c r="E29" i="2" l="1"/>
  <c r="E35" i="2" s="1"/>
  <c r="E33" i="2"/>
</calcChain>
</file>

<file path=xl/sharedStrings.xml><?xml version="1.0" encoding="utf-8"?>
<sst xmlns="http://schemas.openxmlformats.org/spreadsheetml/2006/main" count="105" uniqueCount="88">
  <si>
    <t>Item</t>
  </si>
  <si>
    <t>Purpose</t>
  </si>
  <si>
    <t xml:space="preserve">Funded by </t>
  </si>
  <si>
    <t>PoE (Power over Ethernet) Switch</t>
  </si>
  <si>
    <t>vMix Software</t>
  </si>
  <si>
    <t>Sound Desk Audio Interface</t>
  </si>
  <si>
    <t>PTZ Camera Joystick Controller</t>
  </si>
  <si>
    <t>Enhanced Internet Service</t>
  </si>
  <si>
    <t>UTO</t>
  </si>
  <si>
    <t>2020 private donor</t>
  </si>
  <si>
    <t>Box Software</t>
  </si>
  <si>
    <t>Total Expenses</t>
  </si>
  <si>
    <t>Total UTO Request</t>
  </si>
  <si>
    <t>Qty</t>
  </si>
  <si>
    <t>2020 budget</t>
  </si>
  <si>
    <t>Mevo Start Camera</t>
  </si>
  <si>
    <t>Total Cost</t>
  </si>
  <si>
    <t>Lavalier Microphone</t>
  </si>
  <si>
    <t>USB C Charger</t>
  </si>
  <si>
    <t>Storage Case</t>
  </si>
  <si>
    <t>Network Upgrades, Upgraded Internet Subscription or Upgraded Cellular Data Plan</t>
  </si>
  <si>
    <t>Camera Stand and Bag</t>
  </si>
  <si>
    <t>In order for everything to work effectively, each church will need to provide and/or fund an internet connection through either a hardwired Ethernet or high speed cellular connection.</t>
  </si>
  <si>
    <t>Network Cabling and Wiring Accessories</t>
  </si>
  <si>
    <t>Fixed Installation Multimedia Solution for Two Small Suburban Congregations *</t>
  </si>
  <si>
    <r>
      <t>PTZ (Pan Tilt Zoom) Camera (</t>
    </r>
    <r>
      <rPr>
        <sz val="11"/>
        <color rgb="FF000000"/>
        <rFont val="Calibri"/>
        <family val="2"/>
      </rPr>
      <t>PTZ Optics NDI)</t>
    </r>
  </si>
  <si>
    <t>Zoom Software (recurring annual fee)</t>
  </si>
  <si>
    <t>2020 private donors</t>
  </si>
  <si>
    <t>PoE Switch, Router and Wifi Access Point</t>
  </si>
  <si>
    <t>Apple 10.5" iPad Air</t>
  </si>
  <si>
    <t xml:space="preserve">Items needed for project but not covered by UTO grant: </t>
  </si>
  <si>
    <t>2020  budget</t>
  </si>
  <si>
    <t>High Performance Workstation</t>
  </si>
  <si>
    <t>Computer Monitor</t>
  </si>
  <si>
    <t>Screen Protector for 10.5" iPad Air</t>
  </si>
  <si>
    <t>OtterBox Defender Case for iPad Air</t>
  </si>
  <si>
    <t>* Small suburban congregations represented in this UTO Grant Application:</t>
  </si>
  <si>
    <t>Expensese to be paid by rural congregations ($100 for each of 11 parishes)</t>
  </si>
  <si>
    <t>Portable Installation Multimedia Solution for Eleven Rural Congregations **</t>
  </si>
  <si>
    <t>** Rural congregations represented in this UTO Grant Application:</t>
  </si>
  <si>
    <t>2020 rural parish funding</t>
  </si>
  <si>
    <t>Netgear EX2700 Wireless Range Extender</t>
  </si>
  <si>
    <t xml:space="preserve">Neewer LED Ring Light with Stand &amp; Accessories Kit </t>
  </si>
  <si>
    <t>2020  budget and/or donations</t>
  </si>
  <si>
    <r>
      <t xml:space="preserve">This camera is designed be used with a cellphone (Android or iOS) to livestream directly without needing any other specialized software and is easy to use. With the accompanying app, you can live edit your broadcast from your phone. Users can share their livestreams to major streaming providers like Facebook, Twitch, YouTube, Twitter, LinkedIn, and NDI. The camera comes with three digital mics to ensure quality sound recordings at all times. It can be mounted on conventional mic stands or tripods. </t>
    </r>
    <r>
      <rPr>
        <i/>
        <sz val="11"/>
        <color theme="1"/>
        <rFont val="Calibri"/>
        <family val="2"/>
        <scheme val="minor"/>
      </rPr>
      <t>(1 for each rural parish)</t>
    </r>
  </si>
  <si>
    <r>
      <t>A lightweight, portable stand and carrying bag for the Mevo Start camera. Adjustable height and detachable swivel mount helps set up the Mevo camera in the ideal position. </t>
    </r>
    <r>
      <rPr>
        <i/>
        <sz val="11"/>
        <color rgb="FF333333"/>
        <rFont val="Calibri"/>
        <family val="2"/>
        <scheme val="minor"/>
      </rPr>
      <t>(1 for each rural parish)</t>
    </r>
  </si>
  <si>
    <r>
      <t xml:space="preserve">A wearable microphone designed to perform well in any broadcast application. Featuring a discreet omnidirectional microphone, it delivers crystal clear audio in all environments and is incredibly forgiving when it comes to placement, allowing for greater flexibility in fast-paced and mobile situations. </t>
    </r>
    <r>
      <rPr>
        <i/>
        <sz val="11"/>
        <color rgb="FF0F1111"/>
        <rFont val="Calibri"/>
        <family val="2"/>
        <scheme val="minor"/>
      </rPr>
      <t>(1 for each rural parish)</t>
    </r>
  </si>
  <si>
    <r>
      <t>A fast, compact wall charger to provide full-speed charging to phones, tablets and other devices.</t>
    </r>
    <r>
      <rPr>
        <i/>
        <sz val="11"/>
        <color rgb="FF0F1111"/>
        <rFont val="Calibri"/>
        <family val="2"/>
        <scheme val="minor"/>
      </rPr>
      <t xml:space="preserve"> (1 for each rural parish)</t>
    </r>
  </si>
  <si>
    <r>
      <t>A case to safely store the camera, charger, microphone and related cables.</t>
    </r>
    <r>
      <rPr>
        <i/>
        <sz val="11"/>
        <color theme="1"/>
        <rFont val="Calibri"/>
        <family val="2"/>
        <scheme val="minor"/>
      </rPr>
      <t xml:space="preserve"> (1 for each rural parish)</t>
    </r>
  </si>
  <si>
    <r>
      <t xml:space="preserve">A high impact case for the iPad Air since it will be getting a great deal of heavy, portable usage and could be dropped. </t>
    </r>
    <r>
      <rPr>
        <i/>
        <sz val="11"/>
        <color rgb="FF000000"/>
        <rFont val="Calibri"/>
        <family val="2"/>
        <scheme val="minor"/>
      </rPr>
      <t>(1 for each rural parish)</t>
    </r>
  </si>
  <si>
    <r>
      <t xml:space="preserve">Screen protectors for the iPad Air since it will be getting a great deal of heavy usage. </t>
    </r>
    <r>
      <rPr>
        <i/>
        <sz val="11"/>
        <color rgb="FF000000"/>
        <rFont val="Calibri"/>
        <family val="2"/>
        <scheme val="minor"/>
      </rPr>
      <t>(1 for each rural parish)</t>
    </r>
  </si>
  <si>
    <r>
      <t xml:space="preserve">A portable and lightweight tablet with WiFi cabability that can be utilized by rural congregations for pastoral care such as Hospice and hospital visits, last rites, etc. Used for any application where the Deacon, Priest, LEM, Stephen's Minister, etc. is unable to meet with the parishioner in person. </t>
    </r>
    <r>
      <rPr>
        <i/>
        <sz val="11"/>
        <color rgb="FF000000"/>
        <rFont val="Calibri"/>
        <family val="2"/>
        <scheme val="minor"/>
      </rPr>
      <t>(1 for each rural parish - unit price reflects group purchasing discount from Apple)</t>
    </r>
  </si>
  <si>
    <t>UTO Grant Application Narrative Budget - SAMPLE DETAIL FOR TECHNOLOGY PURCHASES</t>
  </si>
  <si>
    <t>For Thirteen Parishes in a Diocese</t>
  </si>
  <si>
    <t>Cost Each</t>
  </si>
  <si>
    <r>
      <t xml:space="preserve">An unobtrusive fixed mount camera that is capable of remote direction and zoom control  to stream live services from the sanctuary and record key parts of the service. The PTZ camera has the advantage that it is less intrusive than a member of the congregation with a tripod and camera. The PTZ camera can also be pointed and zoomed remotely by the operator in the sound booth. </t>
    </r>
    <r>
      <rPr>
        <i/>
        <sz val="11"/>
        <color rgb="FF000000"/>
        <rFont val="Calibri"/>
        <family val="2"/>
      </rPr>
      <t>(2 for Church A, 2 for Church B)</t>
    </r>
  </si>
  <si>
    <r>
      <t xml:space="preserve">A controller that makes live production easier for PTZ camera operators. </t>
    </r>
    <r>
      <rPr>
        <i/>
        <sz val="11"/>
        <color rgb="FF000000"/>
        <rFont val="Calibri"/>
        <family val="2"/>
      </rPr>
      <t>(1 for Church A, 1 for Church B)</t>
    </r>
  </si>
  <si>
    <r>
      <t xml:space="preserve">1- Church A congregation fundraiser(s), 1-Church B funds, </t>
    </r>
    <r>
      <rPr>
        <sz val="11"/>
        <color rgb="FFFF0000"/>
        <rFont val="Calibri"/>
        <family val="2"/>
      </rPr>
      <t>2-UTO</t>
    </r>
  </si>
  <si>
    <r>
      <t xml:space="preserve">A device that connects the microphone (and other sounds sources like musical instruments) to the desktop PC. It is specifically designed to take sounds from the live audio sources and send them to the desktop PC for playback or recording. Unlike the built-in 3.5mm microphone jack or sound card on the computer, it preserves the quality of the sounds, which is essential for professional-sounding audio. </t>
    </r>
    <r>
      <rPr>
        <i/>
        <sz val="11"/>
        <color rgb="FF000000"/>
        <rFont val="Calibri"/>
        <family val="2"/>
      </rPr>
      <t>(1 for Church B, 1 for Church A)</t>
    </r>
  </si>
  <si>
    <r>
      <t xml:space="preserve">A dedicated, high performance workstation installed in the sound booth for video production, live streaming and recording. This includes a HD video capture card to support additional video sources. Hardware specifications are based on the vMix reference systems (https://www.vmix.com/products/vmix-reference-systems.aspx). </t>
    </r>
    <r>
      <rPr>
        <i/>
        <sz val="11"/>
        <color rgb="FF000000"/>
        <rFont val="Calibri"/>
        <family val="2"/>
      </rPr>
      <t>(1 for Church A, 1 for Church B)</t>
    </r>
  </si>
  <si>
    <r>
      <t>Allows the ability to run vMix on one screen and Zoom on the other without having to continually switch back-and-forth between the screens.</t>
    </r>
    <r>
      <rPr>
        <i/>
        <sz val="11"/>
        <color rgb="FF000000"/>
        <rFont val="Calibri"/>
        <family val="2"/>
        <scheme val="minor"/>
      </rPr>
      <t xml:space="preserve"> (2 for Church B)</t>
    </r>
  </si>
  <si>
    <r>
      <t xml:space="preserve">1000 ft of Ethernet cable, cable tools, connectors and misc. hardware that connects the PTZ cameras and computer. </t>
    </r>
    <r>
      <rPr>
        <i/>
        <sz val="11"/>
        <color theme="1"/>
        <rFont val="Calibri"/>
        <family val="2"/>
        <scheme val="minor"/>
      </rPr>
      <t>(1 for Church A, 1 for Church B)</t>
    </r>
  </si>
  <si>
    <r>
      <t xml:space="preserve">A network switch that supplies power to the cameras via Ethernet cable and eliminates the demand for additional electrical wiring with expansion capability to meet future network cameras. </t>
    </r>
    <r>
      <rPr>
        <i/>
        <sz val="11"/>
        <color rgb="FF000000"/>
        <rFont val="Calibri"/>
        <family val="2"/>
      </rPr>
      <t>(1 for Church B)</t>
    </r>
  </si>
  <si>
    <r>
      <t xml:space="preserve">Same capabilities as above, and also upgrades the internal network to maintain network security and upstream QoS (Quality of Service). </t>
    </r>
    <r>
      <rPr>
        <i/>
        <sz val="11"/>
        <color rgb="FF000000"/>
        <rFont val="Calibri"/>
        <family val="2"/>
      </rPr>
      <t>(1 for Church A)</t>
    </r>
  </si>
  <si>
    <r>
      <t xml:space="preserve">This service increases the speed of an internet connection which allows streaming to YouTube live and Facebook simultaneously. </t>
    </r>
    <r>
      <rPr>
        <i/>
        <sz val="11"/>
        <color rgb="FF000000"/>
        <rFont val="Calibri"/>
        <family val="2"/>
        <scheme val="minor"/>
      </rPr>
      <t>(1 for Church A, 1 for Church B)</t>
    </r>
  </si>
  <si>
    <r>
      <t xml:space="preserve">A web-based video conferencing tool with a local, desktop client and a mobile app that allows users to meet online, with or without video. Zoom users can choose to record sessions, collaborate on projects, and share or annotate on one another's screens, all with one easy-to-use platform. This price will cover one shared admin/host account; this person can then set-up others as ‘members’ to schedule and host services, events and meetings. </t>
    </r>
    <r>
      <rPr>
        <i/>
        <sz val="11"/>
        <color rgb="FF000000"/>
        <rFont val="Calibri"/>
        <family val="2"/>
      </rPr>
      <t>(1 for Church A)</t>
    </r>
  </si>
  <si>
    <r>
      <t xml:space="preserve">A cloud content management platform which enables users to collaborate on all types of files, on any device and choose where to store data, to manage encryption keys and set metadata-driven workflows to automate content-based processes. This is where we will store services, service information, videos, etc. </t>
    </r>
    <r>
      <rPr>
        <i/>
        <sz val="11"/>
        <color rgb="FF000000"/>
        <rFont val="Calibri"/>
        <family val="2"/>
      </rPr>
      <t>(1 for Church A)</t>
    </r>
  </si>
  <si>
    <r>
      <t xml:space="preserve">Boosts existing Wi-Fi network. It is designed to work with most Wi-Fi routers, works with 2.4 GHz Wi-Fi band and supports 801.11n Wi-Fi standard </t>
    </r>
    <r>
      <rPr>
        <i/>
        <sz val="11"/>
        <color rgb="FF000000"/>
        <rFont val="Calibri"/>
        <family val="2"/>
        <scheme val="minor"/>
      </rPr>
      <t>(1 for Church C)</t>
    </r>
  </si>
  <si>
    <r>
      <t xml:space="preserve">Accessories needed to set up a simple light and camera rig which will enhance video recording. Main components include a 14" ring light with a dedicated carrying bag, an aluminum alloy stand that goes from 29.5 to 61" in height, and two sets of color filters that can help diffuse output: white and orange. A "soft" extension tube can be used to articulate the fixture, while a ball head is provided for mounting a DSLR or mirrorless camera via its 1/4"-20 screw. </t>
    </r>
    <r>
      <rPr>
        <i/>
        <sz val="11"/>
        <color rgb="FF000000"/>
        <rFont val="Calibri"/>
        <family val="2"/>
        <scheme val="minor"/>
      </rPr>
      <t>(1 each for  Churches A, B, C, D, E, F, G)</t>
    </r>
  </si>
  <si>
    <t>Expense to be paid by Church B via funding TBD in 2020</t>
  </si>
  <si>
    <t>Expense to be paid by Church A via fundraiser(s) in 2020</t>
  </si>
  <si>
    <t>Expenses to be paid by Church A and B via budget in 2020</t>
  </si>
  <si>
    <t>Expenses to be paid by Church A &amp; B via private donors in 2020</t>
  </si>
  <si>
    <r>
      <t xml:space="preserve">A complete live video production software solution with features including live mixing, switching, recording and live streaming of SD, full HD and 4K video sources including cameras, video files, DVDs, images, MS PowerPoint and more. </t>
    </r>
    <r>
      <rPr>
        <i/>
        <sz val="11"/>
        <color rgb="FF000000"/>
        <rFont val="Calibri"/>
        <family val="2"/>
      </rPr>
      <t>(1 for Church A)</t>
    </r>
  </si>
  <si>
    <r>
      <t xml:space="preserve">Same cababilities as above software only with the ability to have more than four audio and video inputs. </t>
    </r>
    <r>
      <rPr>
        <i/>
        <sz val="11"/>
        <color rgb="FF000000"/>
        <rFont val="Calibri"/>
        <family val="2"/>
      </rPr>
      <t>(1 for Church B)</t>
    </r>
  </si>
  <si>
    <t>Church A, Location</t>
  </si>
  <si>
    <t>Church B, Location</t>
  </si>
  <si>
    <t>Church C, Location</t>
  </si>
  <si>
    <t>Church D, Location</t>
  </si>
  <si>
    <t>Church E, Location</t>
  </si>
  <si>
    <t>Church F, Location</t>
  </si>
  <si>
    <t>Church G, Location</t>
  </si>
  <si>
    <t>Church H, Location</t>
  </si>
  <si>
    <t>Church I, Location</t>
  </si>
  <si>
    <t>Church J, Location</t>
  </si>
  <si>
    <t>Church K, Location</t>
  </si>
  <si>
    <t>Church L, Location</t>
  </si>
  <si>
    <t>Church M,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</si>
</sst>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2" x14ac:knownFonts="1">
    <font>
      <sz val="12"/>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11"/>
      <color theme="1"/>
      <name val="Calibri"/>
      <family val="2"/>
    </font>
    <font>
      <sz val="11"/>
      <color rgb="FF000000"/>
      <name val="Calibri"/>
      <family val="2"/>
    </font>
    <font>
      <sz val="11"/>
      <color rgb="FF222222"/>
      <name val="Calibri"/>
      <family val="2"/>
    </font>
    <font>
      <sz val="11"/>
      <color rgb="FFFF0000"/>
      <name val="Calibri"/>
      <family val="2"/>
    </font>
    <font>
      <b/>
      <sz val="11"/>
      <color theme="1"/>
      <name val="Calibri"/>
      <family val="2"/>
    </font>
    <font>
      <b/>
      <sz val="11"/>
      <color theme="1"/>
      <name val="Calibri"/>
      <family val="2"/>
      <scheme val="minor"/>
    </font>
    <font>
      <b/>
      <sz val="11"/>
      <color rgb="FFFF0000"/>
      <name val="Calibri"/>
      <family val="2"/>
      <scheme val="minor"/>
    </font>
    <font>
      <sz val="12"/>
      <color rgb="FFFF0000"/>
      <name val="Calibri"/>
      <family val="2"/>
      <scheme val="minor"/>
    </font>
    <font>
      <sz val="11"/>
      <color rgb="FF000000"/>
      <name val="Calibri"/>
      <family val="2"/>
      <scheme val="minor"/>
    </font>
    <font>
      <sz val="11"/>
      <color rgb="FF333333"/>
      <name val="Calibri"/>
      <family val="2"/>
      <scheme val="minor"/>
    </font>
    <font>
      <sz val="11"/>
      <color rgb="FF0F1111"/>
      <name val="Calibri"/>
      <family val="2"/>
      <scheme val="minor"/>
    </font>
    <font>
      <sz val="11"/>
      <color rgb="FFFF0000"/>
      <name val="Calibri"/>
      <family val="2"/>
      <scheme val="minor"/>
    </font>
    <font>
      <i/>
      <sz val="11"/>
      <color rgb="FF000000"/>
      <name val="Calibri"/>
      <family val="2"/>
    </font>
    <font>
      <i/>
      <sz val="11"/>
      <color rgb="FF000000"/>
      <name val="Calibri"/>
      <family val="2"/>
      <scheme val="minor"/>
    </font>
    <font>
      <i/>
      <sz val="11"/>
      <color theme="1"/>
      <name val="Calibri"/>
      <family val="2"/>
      <scheme val="minor"/>
    </font>
    <font>
      <sz val="8"/>
      <name val="Calibri"/>
      <family val="2"/>
      <scheme val="minor"/>
    </font>
    <font>
      <i/>
      <sz val="11"/>
      <color rgb="FF333333"/>
      <name val="Calibri"/>
      <family val="2"/>
      <scheme val="minor"/>
    </font>
    <font>
      <i/>
      <sz val="11"/>
      <color rgb="FF0F1111"/>
      <name val="Calibri"/>
      <family val="2"/>
      <scheme val="minor"/>
    </font>
  </fonts>
  <fills count="5">
    <fill>
      <patternFill patternType="none"/>
    </fill>
    <fill>
      <patternFill patternType="gray125"/>
    </fill>
    <fill>
      <patternFill patternType="solid">
        <fgColor theme="9" tint="0.59996337778862885"/>
        <bgColor indexed="64"/>
      </patternFill>
    </fill>
    <fill>
      <patternFill patternType="solid">
        <fgColor theme="8" tint="0.59996337778862885"/>
        <bgColor indexed="64"/>
      </patternFill>
    </fill>
    <fill>
      <patternFill patternType="solid">
        <fgColor theme="7" tint="0.599963377788628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9">
    <xf numFmtId="0" fontId="0" fillId="0" borderId="0" xfId="0"/>
    <xf numFmtId="0" fontId="0" fillId="0" borderId="0" xfId="0" applyAlignment="1"/>
    <xf numFmtId="0" fontId="0" fillId="0" borderId="1" xfId="0" applyBorder="1"/>
    <xf numFmtId="0" fontId="4" fillId="0" borderId="1" xfId="0" applyFont="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horizontal="right" vertical="center" wrapText="1"/>
    </xf>
    <xf numFmtId="0" fontId="10" fillId="0" borderId="1" xfId="0" applyFont="1" applyBorder="1" applyAlignment="1">
      <alignment horizontal="right"/>
    </xf>
    <xf numFmtId="0" fontId="3" fillId="0" borderId="1" xfId="0" applyFont="1" applyFill="1" applyBorder="1" applyAlignment="1"/>
    <xf numFmtId="0" fontId="3" fillId="0" borderId="1" xfId="0" applyFont="1" applyBorder="1"/>
    <xf numFmtId="0" fontId="4" fillId="0" borderId="2" xfId="0" applyFont="1" applyBorder="1" applyAlignment="1">
      <alignment vertical="center" wrapText="1"/>
    </xf>
    <xf numFmtId="0" fontId="3" fillId="0" borderId="0" xfId="0" applyFont="1" applyAlignment="1"/>
    <xf numFmtId="164" fontId="3" fillId="0" borderId="1" xfId="0" applyNumberFormat="1" applyFont="1" applyBorder="1"/>
    <xf numFmtId="164" fontId="5" fillId="0" borderId="1" xfId="0" applyNumberFormat="1" applyFont="1" applyBorder="1" applyAlignment="1">
      <alignment wrapText="1"/>
    </xf>
    <xf numFmtId="164" fontId="5" fillId="0" borderId="2" xfId="0" applyNumberFormat="1" applyFont="1" applyBorder="1" applyAlignment="1">
      <alignment wrapText="1"/>
    </xf>
    <xf numFmtId="164" fontId="6" fillId="0" borderId="3" xfId="0" applyNumberFormat="1" applyFont="1" applyBorder="1" applyAlignment="1">
      <alignment wrapText="1"/>
    </xf>
    <xf numFmtId="0" fontId="5" fillId="0" borderId="1" xfId="0" applyFont="1" applyBorder="1" applyAlignment="1">
      <alignment wrapText="1"/>
    </xf>
    <xf numFmtId="0" fontId="0" fillId="0" borderId="3" xfId="0" applyBorder="1" applyAlignment="1">
      <alignment wrapText="1"/>
    </xf>
    <xf numFmtId="164" fontId="3" fillId="0" borderId="1" xfId="0" applyNumberFormat="1" applyFont="1" applyFill="1" applyBorder="1" applyAlignment="1"/>
    <xf numFmtId="164" fontId="9" fillId="0" borderId="1" xfId="0" applyNumberFormat="1" applyFont="1" applyBorder="1"/>
    <xf numFmtId="164" fontId="10" fillId="0" borderId="1" xfId="0" applyNumberFormat="1" applyFont="1" applyBorder="1"/>
    <xf numFmtId="164" fontId="0" fillId="0" borderId="1" xfId="0" applyNumberFormat="1" applyBorder="1"/>
    <xf numFmtId="0" fontId="12" fillId="0" borderId="1" xfId="0" applyFont="1" applyBorder="1"/>
    <xf numFmtId="0" fontId="12" fillId="0" borderId="1" xfId="0" applyFont="1" applyBorder="1" applyAlignment="1">
      <alignment wrapText="1"/>
    </xf>
    <xf numFmtId="0" fontId="0" fillId="0" borderId="1" xfId="0" applyBorder="1" applyAlignment="1">
      <alignment wrapText="1"/>
    </xf>
    <xf numFmtId="0" fontId="13" fillId="0" borderId="1" xfId="0" applyFont="1" applyBorder="1" applyAlignment="1">
      <alignment wrapText="1"/>
    </xf>
    <xf numFmtId="0" fontId="14" fillId="0" borderId="1" xfId="0" applyFont="1" applyBorder="1" applyAlignment="1">
      <alignment wrapText="1"/>
    </xf>
    <xf numFmtId="164" fontId="0" fillId="0" borderId="1" xfId="0" applyNumberFormat="1" applyBorder="1" applyAlignment="1">
      <alignment wrapText="1"/>
    </xf>
    <xf numFmtId="0" fontId="3" fillId="0" borderId="1" xfId="0" applyFont="1" applyBorder="1" applyAlignment="1">
      <alignment wrapText="1"/>
    </xf>
    <xf numFmtId="164" fontId="3" fillId="0" borderId="1" xfId="0" applyNumberFormat="1" applyFont="1" applyBorder="1" applyAlignment="1">
      <alignment wrapText="1"/>
    </xf>
    <xf numFmtId="0" fontId="2" fillId="4" borderId="1" xfId="0" applyFont="1" applyFill="1" applyBorder="1"/>
    <xf numFmtId="0" fontId="5" fillId="0" borderId="2" xfId="0" applyFont="1" applyBorder="1" applyAlignment="1">
      <alignment wrapText="1"/>
    </xf>
    <xf numFmtId="164" fontId="3" fillId="0" borderId="2" xfId="0" applyNumberFormat="1" applyFont="1" applyBorder="1" applyAlignment="1">
      <alignment wrapText="1"/>
    </xf>
    <xf numFmtId="0" fontId="3" fillId="0" borderId="2" xfId="0" applyFont="1" applyBorder="1" applyAlignment="1">
      <alignment wrapText="1"/>
    </xf>
    <xf numFmtId="0" fontId="3" fillId="0" borderId="5" xfId="0" applyFont="1" applyFill="1" applyBorder="1" applyAlignment="1"/>
    <xf numFmtId="0" fontId="3" fillId="0" borderId="6" xfId="0" applyFont="1" applyFill="1" applyBorder="1" applyAlignment="1"/>
    <xf numFmtId="0" fontId="7" fillId="0" borderId="1" xfId="0" applyFont="1" applyBorder="1" applyAlignment="1">
      <alignment horizontal="right" wrapText="1"/>
    </xf>
    <xf numFmtId="0" fontId="4" fillId="0" borderId="1" xfId="0" applyFont="1" applyBorder="1" applyAlignment="1">
      <alignment horizontal="right" wrapText="1"/>
    </xf>
    <xf numFmtId="0" fontId="15" fillId="0" borderId="2" xfId="0" applyFont="1" applyBorder="1" applyAlignment="1">
      <alignment horizontal="right"/>
    </xf>
    <xf numFmtId="0" fontId="11" fillId="0" borderId="2" xfId="0" applyFont="1" applyBorder="1" applyAlignment="1">
      <alignment horizontal="right"/>
    </xf>
    <xf numFmtId="0" fontId="3" fillId="0" borderId="2" xfId="0" applyFont="1" applyBorder="1" applyAlignment="1">
      <alignment horizontal="right"/>
    </xf>
    <xf numFmtId="0" fontId="3" fillId="0" borderId="6" xfId="0" applyFont="1" applyFill="1" applyBorder="1" applyAlignment="1">
      <alignment horizontal="right"/>
    </xf>
    <xf numFmtId="0" fontId="15" fillId="0" borderId="1" xfId="0" applyFont="1" applyFill="1" applyBorder="1" applyAlignment="1">
      <alignment horizontal="right"/>
    </xf>
    <xf numFmtId="0" fontId="1" fillId="0" borderId="1" xfId="0" applyFont="1" applyBorder="1" applyAlignment="1">
      <alignment wrapText="1"/>
    </xf>
    <xf numFmtId="0" fontId="1" fillId="0" borderId="1" xfId="0" applyFont="1" applyBorder="1" applyAlignment="1">
      <alignment horizontal="right" wrapText="1"/>
    </xf>
    <xf numFmtId="164" fontId="1" fillId="0" borderId="1" xfId="0" applyNumberFormat="1" applyFont="1" applyBorder="1"/>
    <xf numFmtId="0" fontId="1" fillId="0" borderId="1" xfId="0" applyFont="1" applyFill="1" applyBorder="1" applyAlignment="1">
      <alignment wrapText="1"/>
    </xf>
    <xf numFmtId="0" fontId="10" fillId="0" borderId="0" xfId="0" applyFont="1" applyBorder="1" applyAlignment="1">
      <alignment horizontal="right"/>
    </xf>
    <xf numFmtId="0" fontId="0" fillId="0" borderId="0" xfId="0" applyBorder="1"/>
    <xf numFmtId="164" fontId="0" fillId="0" borderId="0" xfId="0" applyNumberFormat="1" applyBorder="1"/>
    <xf numFmtId="164" fontId="10" fillId="0" borderId="0" xfId="0" applyNumberFormat="1" applyFont="1" applyBorder="1"/>
    <xf numFmtId="0" fontId="2" fillId="4" borderId="1" xfId="0" applyFont="1" applyFill="1" applyBorder="1" applyAlignment="1">
      <alignment wrapText="1"/>
    </xf>
    <xf numFmtId="0" fontId="1" fillId="0" borderId="1" xfId="0" applyFont="1" applyFill="1" applyBorder="1" applyAlignment="1">
      <alignment horizontal="right" wrapText="1"/>
    </xf>
    <xf numFmtId="0" fontId="15" fillId="0" borderId="1" xfId="0" applyFont="1" applyFill="1" applyBorder="1" applyAlignment="1">
      <alignment horizontal="right" wrapText="1"/>
    </xf>
    <xf numFmtId="0" fontId="14" fillId="0" borderId="0" xfId="0" applyFont="1" applyAlignment="1">
      <alignment wrapText="1"/>
    </xf>
    <xf numFmtId="0" fontId="1" fillId="0" borderId="0" xfId="0" applyFont="1" applyFill="1" applyBorder="1" applyAlignment="1"/>
    <xf numFmtId="0" fontId="2" fillId="0" borderId="0" xfId="0" applyFont="1" applyAlignment="1"/>
    <xf numFmtId="0" fontId="0" fillId="0" borderId="0" xfId="0" applyAlignment="1"/>
    <xf numFmtId="0" fontId="1" fillId="0" borderId="0" xfId="0" applyFont="1" applyAlignment="1"/>
    <xf numFmtId="0" fontId="3" fillId="0" borderId="0" xfId="0" applyFont="1" applyAlignment="1"/>
    <xf numFmtId="0" fontId="9" fillId="2" borderId="4" xfId="0" applyFont="1" applyFill="1" applyBorder="1" applyAlignment="1"/>
    <xf numFmtId="0" fontId="0" fillId="0" borderId="6" xfId="0" applyBorder="1" applyAlignment="1"/>
    <xf numFmtId="0" fontId="9" fillId="3" borderId="4" xfId="0" applyFont="1" applyFill="1" applyBorder="1" applyAlignment="1"/>
    <xf numFmtId="0" fontId="9" fillId="0" borderId="0" xfId="0" applyFont="1" applyBorder="1" applyAlignment="1">
      <alignment horizontal="left"/>
    </xf>
    <xf numFmtId="0" fontId="0" fillId="0" borderId="0" xfId="0" applyFont="1" applyAlignment="1">
      <alignment horizontal="left"/>
    </xf>
    <xf numFmtId="0" fontId="4" fillId="0" borderId="0" xfId="0" applyFont="1" applyFill="1" applyBorder="1" applyAlignment="1">
      <alignment vertical="center" wrapText="1"/>
    </xf>
    <xf numFmtId="0" fontId="8" fillId="2" borderId="0" xfId="0" applyFont="1" applyFill="1" applyBorder="1" applyAlignment="1">
      <alignment vertical="center" wrapText="1"/>
    </xf>
    <xf numFmtId="0" fontId="2" fillId="2" borderId="0" xfId="0" applyFont="1" applyFill="1" applyAlignment="1"/>
    <xf numFmtId="0" fontId="9" fillId="3" borderId="0" xfId="0" applyFont="1" applyFill="1" applyAlignment="1"/>
    <xf numFmtId="0" fontId="2" fillId="3"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39FD7-451C-0844-ACC5-5F4B2790D53A}">
  <dimension ref="A1:F57"/>
  <sheetViews>
    <sheetView tabSelected="1" zoomScale="118" zoomScaleNormal="118" workbookViewId="0">
      <selection activeCell="B40" sqref="B40"/>
    </sheetView>
  </sheetViews>
  <sheetFormatPr baseColWidth="10" defaultColWidth="11.1640625" defaultRowHeight="16" x14ac:dyDescent="0.2"/>
  <cols>
    <col min="1" max="1" width="20.5" customWidth="1"/>
    <col min="2" max="2" width="70.33203125" customWidth="1"/>
    <col min="3" max="3" width="9.33203125" customWidth="1"/>
    <col min="4" max="4" width="4.6640625" customWidth="1"/>
    <col min="5" max="5" width="9" customWidth="1"/>
    <col min="6" max="6" width="11.1640625" customWidth="1"/>
  </cols>
  <sheetData>
    <row r="1" spans="1:6" x14ac:dyDescent="0.2">
      <c r="A1" s="55" t="s">
        <v>52</v>
      </c>
      <c r="B1" s="55"/>
      <c r="C1" s="55"/>
      <c r="D1" s="55"/>
      <c r="E1" s="55"/>
      <c r="F1" s="55"/>
    </row>
    <row r="2" spans="1:6" x14ac:dyDescent="0.2">
      <c r="A2" s="56" t="s">
        <v>53</v>
      </c>
      <c r="B2" s="56"/>
      <c r="C2" s="56"/>
      <c r="D2" s="56"/>
      <c r="E2" s="56"/>
      <c r="F2" s="56"/>
    </row>
    <row r="3" spans="1:6" x14ac:dyDescent="0.2">
      <c r="A3" s="57"/>
      <c r="B3" s="58"/>
      <c r="C3" s="1"/>
      <c r="D3" s="1"/>
    </row>
    <row r="5" spans="1:6" ht="50" customHeight="1" x14ac:dyDescent="0.2">
      <c r="A5" s="29" t="s">
        <v>0</v>
      </c>
      <c r="B5" s="29" t="s">
        <v>1</v>
      </c>
      <c r="C5" s="50" t="s">
        <v>54</v>
      </c>
      <c r="D5" s="29" t="s">
        <v>13</v>
      </c>
      <c r="E5" s="29" t="s">
        <v>16</v>
      </c>
      <c r="F5" s="29" t="s">
        <v>2</v>
      </c>
    </row>
    <row r="6" spans="1:6" x14ac:dyDescent="0.2">
      <c r="A6" s="59" t="s">
        <v>24</v>
      </c>
      <c r="B6" s="60"/>
      <c r="C6" s="33"/>
      <c r="D6" s="33"/>
      <c r="E6" s="33"/>
      <c r="F6" s="34"/>
    </row>
    <row r="7" spans="1:6" ht="93" customHeight="1" x14ac:dyDescent="0.2">
      <c r="A7" s="3" t="s">
        <v>25</v>
      </c>
      <c r="B7" s="4" t="s">
        <v>55</v>
      </c>
      <c r="C7" s="12">
        <v>2390</v>
      </c>
      <c r="D7" s="15">
        <v>4</v>
      </c>
      <c r="E7" s="11">
        <f t="shared" ref="E7:E17" si="0">SUM(C7*D7)</f>
        <v>9560</v>
      </c>
      <c r="F7" s="36" t="s">
        <v>57</v>
      </c>
    </row>
    <row r="8" spans="1:6" ht="32" x14ac:dyDescent="0.2">
      <c r="A8" s="3" t="s">
        <v>6</v>
      </c>
      <c r="B8" s="4" t="s">
        <v>56</v>
      </c>
      <c r="C8" s="13">
        <v>109</v>
      </c>
      <c r="D8" s="30">
        <v>2</v>
      </c>
      <c r="E8" s="11">
        <f>SUM(C8*D8)</f>
        <v>218</v>
      </c>
      <c r="F8" s="35" t="s">
        <v>8</v>
      </c>
    </row>
    <row r="9" spans="1:6" ht="82" customHeight="1" x14ac:dyDescent="0.2">
      <c r="A9" s="3" t="s">
        <v>5</v>
      </c>
      <c r="B9" s="4" t="s">
        <v>58</v>
      </c>
      <c r="C9" s="12">
        <v>109</v>
      </c>
      <c r="D9" s="15">
        <v>2</v>
      </c>
      <c r="E9" s="11">
        <f>SUM(C9*D9)</f>
        <v>218</v>
      </c>
      <c r="F9" s="35" t="s">
        <v>8</v>
      </c>
    </row>
    <row r="10" spans="1:6" ht="80" x14ac:dyDescent="0.2">
      <c r="A10" s="3" t="s">
        <v>32</v>
      </c>
      <c r="B10" s="4" t="s">
        <v>59</v>
      </c>
      <c r="C10" s="12">
        <v>2172</v>
      </c>
      <c r="D10" s="15">
        <v>2</v>
      </c>
      <c r="E10" s="11">
        <f>SUM(C10*D10)</f>
        <v>4344</v>
      </c>
      <c r="F10" s="35" t="s">
        <v>8</v>
      </c>
    </row>
    <row r="11" spans="1:6" ht="32" x14ac:dyDescent="0.2">
      <c r="A11" s="3" t="s">
        <v>33</v>
      </c>
      <c r="B11" s="22" t="s">
        <v>60</v>
      </c>
      <c r="C11" s="26">
        <v>217</v>
      </c>
      <c r="D11" s="23">
        <v>2</v>
      </c>
      <c r="E11" s="11">
        <f>SUM(C11*D11)</f>
        <v>434</v>
      </c>
      <c r="F11" s="38" t="s">
        <v>8</v>
      </c>
    </row>
    <row r="12" spans="1:6" ht="32" x14ac:dyDescent="0.2">
      <c r="A12" s="3" t="s">
        <v>23</v>
      </c>
      <c r="B12" s="42" t="s">
        <v>61</v>
      </c>
      <c r="C12" s="14">
        <v>272</v>
      </c>
      <c r="D12" s="16">
        <v>2</v>
      </c>
      <c r="E12" s="11">
        <f t="shared" ref="E12" si="1">SUM(C12*D12)</f>
        <v>544</v>
      </c>
      <c r="F12" s="43" t="s">
        <v>27</v>
      </c>
    </row>
    <row r="13" spans="1:6" ht="48" x14ac:dyDescent="0.2">
      <c r="A13" s="9" t="s">
        <v>3</v>
      </c>
      <c r="B13" s="4" t="s">
        <v>62</v>
      </c>
      <c r="C13" s="28">
        <v>206</v>
      </c>
      <c r="D13" s="27">
        <v>1</v>
      </c>
      <c r="E13" s="11">
        <f>SUM(C13*D13)</f>
        <v>206</v>
      </c>
      <c r="F13" s="37" t="s">
        <v>8</v>
      </c>
    </row>
    <row r="14" spans="1:6" ht="32" x14ac:dyDescent="0.2">
      <c r="A14" s="3" t="s">
        <v>28</v>
      </c>
      <c r="B14" s="4" t="s">
        <v>63</v>
      </c>
      <c r="C14" s="12">
        <v>597</v>
      </c>
      <c r="D14" s="15">
        <v>1</v>
      </c>
      <c r="E14" s="11">
        <f t="shared" si="0"/>
        <v>597</v>
      </c>
      <c r="F14" s="35" t="s">
        <v>8</v>
      </c>
    </row>
    <row r="15" spans="1:6" ht="32" x14ac:dyDescent="0.2">
      <c r="A15" s="3" t="s">
        <v>7</v>
      </c>
      <c r="B15" s="22" t="s">
        <v>64</v>
      </c>
      <c r="C15" s="31">
        <v>600</v>
      </c>
      <c r="D15" s="32">
        <v>2</v>
      </c>
      <c r="E15" s="11">
        <f>SUM(C15*D15)</f>
        <v>1200</v>
      </c>
      <c r="F15" s="39" t="s">
        <v>14</v>
      </c>
    </row>
    <row r="16" spans="1:6" ht="82" customHeight="1" x14ac:dyDescent="0.2">
      <c r="A16" s="3" t="s">
        <v>26</v>
      </c>
      <c r="B16" s="4" t="s">
        <v>65</v>
      </c>
      <c r="C16" s="13">
        <v>140</v>
      </c>
      <c r="D16" s="30">
        <v>1</v>
      </c>
      <c r="E16" s="11">
        <f>SUM(C16*D16)</f>
        <v>140</v>
      </c>
      <c r="F16" s="36" t="s">
        <v>9</v>
      </c>
    </row>
    <row r="17" spans="1:6" ht="64" x14ac:dyDescent="0.2">
      <c r="A17" s="3" t="s">
        <v>10</v>
      </c>
      <c r="B17" s="4" t="s">
        <v>66</v>
      </c>
      <c r="C17" s="12">
        <v>84</v>
      </c>
      <c r="D17" s="15">
        <v>1</v>
      </c>
      <c r="E17" s="11">
        <f t="shared" si="0"/>
        <v>84</v>
      </c>
      <c r="F17" s="36" t="s">
        <v>9</v>
      </c>
    </row>
    <row r="18" spans="1:6" ht="16" customHeight="1" x14ac:dyDescent="0.2">
      <c r="A18" s="61" t="s">
        <v>38</v>
      </c>
      <c r="B18" s="60"/>
      <c r="C18" s="33"/>
      <c r="D18" s="33"/>
      <c r="E18" s="33"/>
      <c r="F18" s="40"/>
    </row>
    <row r="19" spans="1:6" ht="93" customHeight="1" x14ac:dyDescent="0.2">
      <c r="A19" s="21" t="s">
        <v>15</v>
      </c>
      <c r="B19" s="45" t="s">
        <v>44</v>
      </c>
      <c r="C19" s="17">
        <v>433</v>
      </c>
      <c r="D19" s="7">
        <v>11</v>
      </c>
      <c r="E19" s="17">
        <f>SUM(C19*D19)</f>
        <v>4763</v>
      </c>
      <c r="F19" s="41" t="s">
        <v>8</v>
      </c>
    </row>
    <row r="20" spans="1:6" ht="44" customHeight="1" x14ac:dyDescent="0.2">
      <c r="A20" s="21" t="s">
        <v>21</v>
      </c>
      <c r="B20" s="24" t="s">
        <v>45</v>
      </c>
      <c r="C20" s="17">
        <v>87</v>
      </c>
      <c r="D20" s="7">
        <v>11</v>
      </c>
      <c r="E20" s="17">
        <f t="shared" ref="E20:E28" si="2">SUM(C20*D20)</f>
        <v>957</v>
      </c>
      <c r="F20" s="41" t="s">
        <v>8</v>
      </c>
    </row>
    <row r="21" spans="1:6" ht="61" customHeight="1" x14ac:dyDescent="0.2">
      <c r="A21" s="21" t="s">
        <v>17</v>
      </c>
      <c r="B21" s="25" t="s">
        <v>46</v>
      </c>
      <c r="C21" s="17">
        <v>87</v>
      </c>
      <c r="D21" s="7">
        <v>11</v>
      </c>
      <c r="E21" s="17">
        <f t="shared" si="2"/>
        <v>957</v>
      </c>
      <c r="F21" s="41" t="s">
        <v>8</v>
      </c>
    </row>
    <row r="22" spans="1:6" ht="31" customHeight="1" x14ac:dyDescent="0.2">
      <c r="A22" s="21" t="s">
        <v>18</v>
      </c>
      <c r="B22" s="53" t="s">
        <v>47</v>
      </c>
      <c r="C22" s="17">
        <v>22</v>
      </c>
      <c r="D22" s="7">
        <v>11</v>
      </c>
      <c r="E22" s="17">
        <f t="shared" si="2"/>
        <v>242</v>
      </c>
      <c r="F22" s="41" t="s">
        <v>8</v>
      </c>
    </row>
    <row r="23" spans="1:6" ht="31" customHeight="1" x14ac:dyDescent="0.2">
      <c r="A23" s="7" t="s">
        <v>19</v>
      </c>
      <c r="B23" s="45" t="s">
        <v>48</v>
      </c>
      <c r="C23" s="17">
        <v>54</v>
      </c>
      <c r="D23" s="7">
        <v>11</v>
      </c>
      <c r="E23" s="17">
        <f t="shared" si="2"/>
        <v>594</v>
      </c>
      <c r="F23" s="41" t="s">
        <v>8</v>
      </c>
    </row>
    <row r="24" spans="1:6" ht="80" customHeight="1" x14ac:dyDescent="0.2">
      <c r="A24" s="22" t="s">
        <v>29</v>
      </c>
      <c r="B24" s="22" t="s">
        <v>51</v>
      </c>
      <c r="C24" s="17">
        <v>531</v>
      </c>
      <c r="D24" s="7">
        <v>11</v>
      </c>
      <c r="E24" s="17">
        <f t="shared" si="2"/>
        <v>5841</v>
      </c>
      <c r="F24" s="41" t="s">
        <v>8</v>
      </c>
    </row>
    <row r="25" spans="1:6" ht="47" customHeight="1" x14ac:dyDescent="0.2">
      <c r="A25" s="22" t="s">
        <v>35</v>
      </c>
      <c r="B25" s="22" t="s">
        <v>49</v>
      </c>
      <c r="C25" s="17">
        <v>88</v>
      </c>
      <c r="D25" s="7">
        <v>11</v>
      </c>
      <c r="E25" s="17">
        <f t="shared" si="2"/>
        <v>968</v>
      </c>
      <c r="F25" s="51" t="s">
        <v>40</v>
      </c>
    </row>
    <row r="26" spans="1:6" ht="48" customHeight="1" x14ac:dyDescent="0.2">
      <c r="A26" s="22" t="s">
        <v>34</v>
      </c>
      <c r="B26" s="22" t="s">
        <v>50</v>
      </c>
      <c r="C26" s="17">
        <v>12</v>
      </c>
      <c r="D26" s="7">
        <v>11</v>
      </c>
      <c r="E26" s="17">
        <f t="shared" si="2"/>
        <v>132</v>
      </c>
      <c r="F26" s="51" t="s">
        <v>40</v>
      </c>
    </row>
    <row r="27" spans="1:6" ht="39" customHeight="1" x14ac:dyDescent="0.2">
      <c r="A27" s="22" t="s">
        <v>41</v>
      </c>
      <c r="B27" s="22" t="s">
        <v>67</v>
      </c>
      <c r="C27" s="17">
        <v>36</v>
      </c>
      <c r="D27" s="7">
        <v>1</v>
      </c>
      <c r="E27" s="17">
        <f t="shared" si="2"/>
        <v>36</v>
      </c>
      <c r="F27" s="52" t="s">
        <v>8</v>
      </c>
    </row>
    <row r="28" spans="1:6" ht="109" customHeight="1" x14ac:dyDescent="0.2">
      <c r="A28" s="22" t="s">
        <v>42</v>
      </c>
      <c r="B28" s="22" t="s">
        <v>68</v>
      </c>
      <c r="C28" s="17">
        <v>98</v>
      </c>
      <c r="D28" s="7">
        <v>7</v>
      </c>
      <c r="E28" s="17">
        <f t="shared" si="2"/>
        <v>686</v>
      </c>
      <c r="F28" s="52" t="s">
        <v>8</v>
      </c>
    </row>
    <row r="29" spans="1:6" x14ac:dyDescent="0.2">
      <c r="A29" s="5" t="s">
        <v>11</v>
      </c>
      <c r="B29" s="8"/>
      <c r="C29" s="11"/>
      <c r="D29" s="2"/>
      <c r="E29" s="18">
        <f>SUM(E7:E28)</f>
        <v>32721</v>
      </c>
      <c r="F29" s="2"/>
    </row>
    <row r="30" spans="1:6" ht="48" x14ac:dyDescent="0.2">
      <c r="A30" s="3" t="s">
        <v>69</v>
      </c>
      <c r="B30" s="8"/>
      <c r="C30" s="11"/>
      <c r="D30" s="2"/>
      <c r="E30" s="44">
        <v>2390</v>
      </c>
      <c r="F30" s="2"/>
    </row>
    <row r="31" spans="1:6" ht="48" x14ac:dyDescent="0.2">
      <c r="A31" s="3" t="s">
        <v>70</v>
      </c>
      <c r="B31" s="2"/>
      <c r="C31" s="20"/>
      <c r="D31" s="2"/>
      <c r="E31" s="11">
        <f>C7</f>
        <v>2390</v>
      </c>
      <c r="F31" s="2"/>
    </row>
    <row r="32" spans="1:6" ht="48" x14ac:dyDescent="0.2">
      <c r="A32" s="3" t="s">
        <v>71</v>
      </c>
      <c r="B32" s="2"/>
      <c r="C32" s="20"/>
      <c r="D32" s="2"/>
      <c r="E32" s="11">
        <f>SUM(E15)</f>
        <v>1200</v>
      </c>
      <c r="F32" s="2"/>
    </row>
    <row r="33" spans="1:6" ht="48" x14ac:dyDescent="0.2">
      <c r="A33" s="3" t="s">
        <v>72</v>
      </c>
      <c r="B33" s="2"/>
      <c r="C33" s="20"/>
      <c r="D33" s="2"/>
      <c r="E33" s="11">
        <f>E12+E16+E17</f>
        <v>768</v>
      </c>
      <c r="F33" s="2"/>
    </row>
    <row r="34" spans="1:6" ht="56" customHeight="1" x14ac:dyDescent="0.2">
      <c r="A34" s="3" t="s">
        <v>37</v>
      </c>
      <c r="B34" s="2"/>
      <c r="C34" s="20"/>
      <c r="D34" s="2"/>
      <c r="E34" s="11">
        <v>1100</v>
      </c>
      <c r="F34" s="2"/>
    </row>
    <row r="35" spans="1:6" x14ac:dyDescent="0.2">
      <c r="A35" s="6" t="s">
        <v>12</v>
      </c>
      <c r="B35" s="2"/>
      <c r="C35" s="20"/>
      <c r="D35" s="2"/>
      <c r="E35" s="19">
        <f>E29-(E30+E31+E32+E33+E34)</f>
        <v>24873</v>
      </c>
      <c r="F35" s="2"/>
    </row>
    <row r="36" spans="1:6" x14ac:dyDescent="0.2">
      <c r="A36" s="46"/>
      <c r="B36" s="47"/>
      <c r="C36" s="48"/>
      <c r="D36" s="47"/>
      <c r="E36" s="49"/>
      <c r="F36" s="47"/>
    </row>
    <row r="37" spans="1:6" x14ac:dyDescent="0.2">
      <c r="A37" s="62" t="s">
        <v>30</v>
      </c>
      <c r="B37" s="63"/>
      <c r="C37" s="48"/>
      <c r="D37" s="47"/>
      <c r="E37" s="49"/>
      <c r="F37" s="47"/>
    </row>
    <row r="38" spans="1:6" ht="48" x14ac:dyDescent="0.2">
      <c r="A38" s="3" t="s">
        <v>4</v>
      </c>
      <c r="B38" s="4" t="s">
        <v>73</v>
      </c>
      <c r="C38" s="12">
        <v>70</v>
      </c>
      <c r="D38" s="15">
        <v>1</v>
      </c>
      <c r="E38" s="11">
        <f t="shared" ref="E38:E39" si="3">SUM(C38*D38)</f>
        <v>70</v>
      </c>
      <c r="F38" s="36" t="s">
        <v>31</v>
      </c>
    </row>
    <row r="39" spans="1:6" ht="32" x14ac:dyDescent="0.2">
      <c r="A39" s="3" t="s">
        <v>4</v>
      </c>
      <c r="B39" s="4" t="s">
        <v>74</v>
      </c>
      <c r="C39" s="12">
        <v>385</v>
      </c>
      <c r="D39" s="15">
        <v>1</v>
      </c>
      <c r="E39" s="11">
        <f t="shared" si="3"/>
        <v>385</v>
      </c>
      <c r="F39" s="36" t="s">
        <v>31</v>
      </c>
    </row>
    <row r="40" spans="1:6" ht="80" x14ac:dyDescent="0.2">
      <c r="A40" s="22" t="s">
        <v>20</v>
      </c>
      <c r="B40" s="22" t="s">
        <v>22</v>
      </c>
      <c r="C40" s="17">
        <v>660</v>
      </c>
      <c r="D40" s="7">
        <v>7</v>
      </c>
      <c r="E40" s="17">
        <f t="shared" ref="E40" si="4">SUM(C40*D40)</f>
        <v>4620</v>
      </c>
      <c r="F40" s="36" t="s">
        <v>43</v>
      </c>
    </row>
    <row r="42" spans="1:6" x14ac:dyDescent="0.2">
      <c r="A42" s="65" t="s">
        <v>36</v>
      </c>
      <c r="B42" s="66"/>
    </row>
    <row r="43" spans="1:6" x14ac:dyDescent="0.2">
      <c r="A43" s="64" t="s">
        <v>75</v>
      </c>
      <c r="B43" s="56"/>
      <c r="C43" s="1"/>
    </row>
    <row r="44" spans="1:6" x14ac:dyDescent="0.2">
      <c r="A44" s="57" t="s">
        <v>76</v>
      </c>
      <c r="B44" s="58"/>
      <c r="C44" s="10"/>
    </row>
    <row r="46" spans="1:6" x14ac:dyDescent="0.2">
      <c r="A46" s="67" t="s">
        <v>39</v>
      </c>
      <c r="B46" s="68"/>
    </row>
    <row r="47" spans="1:6" x14ac:dyDescent="0.2">
      <c r="A47" s="57" t="s">
        <v>77</v>
      </c>
      <c r="B47" s="56"/>
    </row>
    <row r="48" spans="1:6" x14ac:dyDescent="0.2">
      <c r="A48" s="57" t="s">
        <v>78</v>
      </c>
      <c r="B48" s="56"/>
    </row>
    <row r="49" spans="1:2" x14ac:dyDescent="0.2">
      <c r="A49" s="57" t="s">
        <v>79</v>
      </c>
      <c r="B49" s="56"/>
    </row>
    <row r="50" spans="1:2" x14ac:dyDescent="0.2">
      <c r="A50" s="57" t="s">
        <v>80</v>
      </c>
      <c r="B50" s="56"/>
    </row>
    <row r="51" spans="1:2" x14ac:dyDescent="0.2">
      <c r="A51" s="57" t="s">
        <v>81</v>
      </c>
      <c r="B51" s="56"/>
    </row>
    <row r="52" spans="1:2" x14ac:dyDescent="0.2">
      <c r="A52" s="57" t="s">
        <v>82</v>
      </c>
      <c r="B52" s="56"/>
    </row>
    <row r="53" spans="1:2" x14ac:dyDescent="0.2">
      <c r="A53" s="57" t="s">
        <v>83</v>
      </c>
      <c r="B53" s="56"/>
    </row>
    <row r="54" spans="1:2" x14ac:dyDescent="0.2">
      <c r="A54" s="54" t="s">
        <v>84</v>
      </c>
      <c r="B54" s="54"/>
    </row>
    <row r="55" spans="1:2" x14ac:dyDescent="0.2">
      <c r="A55" s="54" t="s">
        <v>85</v>
      </c>
      <c r="B55" s="54"/>
    </row>
    <row r="56" spans="1:2" x14ac:dyDescent="0.2">
      <c r="A56" s="54" t="s">
        <v>86</v>
      </c>
      <c r="B56" s="54"/>
    </row>
    <row r="57" spans="1:2" x14ac:dyDescent="0.2">
      <c r="A57" s="54" t="s">
        <v>87</v>
      </c>
      <c r="B57" s="54"/>
    </row>
  </sheetData>
  <mergeCells count="21">
    <mergeCell ref="A47:B47"/>
    <mergeCell ref="A48:B48"/>
    <mergeCell ref="A49:B49"/>
    <mergeCell ref="A50:B50"/>
    <mergeCell ref="A52:B52"/>
    <mergeCell ref="A54:B54"/>
    <mergeCell ref="A55:B55"/>
    <mergeCell ref="A56:B56"/>
    <mergeCell ref="A57:B57"/>
    <mergeCell ref="A1:F1"/>
    <mergeCell ref="A2:F2"/>
    <mergeCell ref="A3:B3"/>
    <mergeCell ref="A6:B6"/>
    <mergeCell ref="A18:B18"/>
    <mergeCell ref="A37:B37"/>
    <mergeCell ref="A51:B51"/>
    <mergeCell ref="A53:B53"/>
    <mergeCell ref="A43:B43"/>
    <mergeCell ref="A44:B44"/>
    <mergeCell ref="A42:B42"/>
    <mergeCell ref="A46:B46"/>
  </mergeCells>
  <phoneticPr fontId="19" type="noConversion"/>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Diocese of AZ</vt:lpstr>
      <vt:lpstr>'Diocese of AZ'!Print_Area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Hovden</dc:creator>
  <cp:lastModifiedBy>Heather Melton</cp:lastModifiedBy>
  <dcterms:created xsi:type="dcterms:W3CDTF">2020-07-15T23:36:32Z</dcterms:created>
  <dcterms:modified xsi:type="dcterms:W3CDTF">2020-11-11T18:33:10Z</dcterms:modified>
</cp:coreProperties>
</file>